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DC6EF95F-BFC1-4FD5-9955-F9B9DA29D1EA}" xr6:coauthVersionLast="47" xr6:coauthVersionMax="47" xr10:uidLastSave="{00000000-0000-0000-0000-000000000000}"/>
  <bookViews>
    <workbookView xWindow="-110" yWindow="-110" windowWidth="19420" windowHeight="10420" xr2:uid="{8B2CF4B3-3309-4FD3-B290-626C23BFAD4C}"/>
  </bookViews>
  <sheets>
    <sheet name="A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I18" i="1"/>
  <c r="H18" i="1"/>
  <c r="F18" i="1"/>
  <c r="E16" i="1"/>
  <c r="O16" i="1" s="1"/>
  <c r="E15" i="1"/>
  <c r="O15" i="1" s="1"/>
  <c r="E14" i="1"/>
  <c r="O14" i="1" s="1"/>
  <c r="O13" i="1"/>
  <c r="E13" i="1"/>
  <c r="E12" i="1"/>
  <c r="O12" i="1" s="1"/>
  <c r="E11" i="1"/>
  <c r="O11" i="1" s="1"/>
  <c r="E10" i="1"/>
  <c r="O10" i="1" s="1"/>
  <c r="O9" i="1"/>
  <c r="E9" i="1"/>
  <c r="E8" i="1"/>
  <c r="E18" i="1" s="1"/>
  <c r="B8" i="1" a="1"/>
  <c r="B8" i="1" s="1"/>
  <c r="O8" i="1" l="1"/>
  <c r="O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<sst xmlns="http://schemas.openxmlformats.org/spreadsheetml/2006/main" count="51" uniqueCount="36">
  <si>
    <t>Name of the Corporate Debtor</t>
  </si>
  <si>
    <t>Date of commencement of CIRP</t>
  </si>
  <si>
    <t>List of creditors as on:</t>
  </si>
  <si>
    <t>Annexure 2- List of unsecured Financial Creditors belonging to any class of creditors</t>
  </si>
  <si>
    <t>Amount in Rs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</si>
  <si>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</si>
  <si>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</si>
  <si>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</si>
  <si>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</si>
  <si>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</si>
  <si>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</si>
  <si>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</si>
  <si>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</si>
  <si>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</si>
  <si>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</si>
  <si>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</si>
  <si>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</si>
  <si>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</si>
  <si>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</si>
  <si>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</si>
  <si>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</si>
  <si>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</t>
  </si>
  <si>
    <t>Anupama Rishi Agarwal</t>
  </si>
  <si>
    <t>Financial debt</t>
  </si>
  <si>
    <t>Yes</t>
  </si>
  <si>
    <t>ABG Cement Holdco Private Limited</t>
  </si>
  <si>
    <t>PFS Shipping (India) Limited</t>
  </si>
  <si>
    <t>Aries Management Services Private Limited</t>
  </si>
  <si>
    <t>ABG Energy Limited</t>
  </si>
  <si>
    <t>Baba Gangaram Investment Services Private Limited</t>
  </si>
  <si>
    <t>Onaway Industries Limited</t>
  </si>
  <si>
    <t>Shivris Resources Private Limited</t>
  </si>
  <si>
    <t>ASL Sales and Services LLP</t>
  </si>
  <si>
    <t>No</t>
  </si>
  <si>
    <t>Note</t>
  </si>
  <si>
    <t>Claims under verification on account of verification of underlying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</si>
</sst>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shaswi_sharma_in_ey_com/Documents/Documents/Vadraj/10.%20Claims/Vadraj_Claims%20summary%20file_2%20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as per IM"/>
      <sheetName val="Sheet1"/>
      <sheetName val="Data Entry Form C"/>
      <sheetName val="Summary "/>
      <sheetName val="Super Summary"/>
      <sheetName val="CoC Constitution"/>
      <sheetName val="IOB"/>
      <sheetName val="BoB"/>
      <sheetName val="Central Bank"/>
      <sheetName val="BOI"/>
      <sheetName val="UCO Bank"/>
      <sheetName val="Union Bank"/>
      <sheetName val="JCF ARC"/>
      <sheetName val="PNB"/>
    </sheetNames>
    <sheetDataSet>
      <sheetData sheetId="0"/>
      <sheetData sheetId="1"/>
      <sheetData sheetId="2">
        <row r="66">
          <cell r="L66">
            <v>1284400784</v>
          </cell>
        </row>
        <row r="67">
          <cell r="L67">
            <v>633650000</v>
          </cell>
        </row>
        <row r="68">
          <cell r="L68">
            <v>99865318</v>
          </cell>
        </row>
        <row r="69">
          <cell r="L69">
            <v>3017940000</v>
          </cell>
        </row>
        <row r="70">
          <cell r="L70">
            <v>4900000</v>
          </cell>
        </row>
        <row r="71">
          <cell r="L71">
            <v>7883000</v>
          </cell>
        </row>
        <row r="72">
          <cell r="L72">
            <v>442500000</v>
          </cell>
        </row>
        <row r="73">
          <cell r="L73">
            <v>45100000</v>
          </cell>
        </row>
        <row r="74">
          <cell r="L74">
            <v>15000000</v>
          </cell>
        </row>
        <row r="75">
          <cell r="L75">
            <v>14645000</v>
          </cell>
        </row>
      </sheetData>
      <sheetData sheetId="3"/>
      <sheetData sheetId="4">
        <row r="5">
          <cell r="D5">
            <v>17273907116.408932</v>
          </cell>
        </row>
      </sheetData>
      <sheetData sheetId="5">
        <row r="4">
          <cell r="G4">
            <v>0.24967490765257358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5F5F-6A98-4A06-8288-A054C4EC5EFA}">
  <sheetPr>
    <tabColor rgb="FFFFFF00"/>
    <pageSetUpPr fitToPage="1"/>
  </sheetPr>
  <dimension ref="B1:P21"/>
  <sheetViews>
    <sheetView showGridLines="0" tabSelected="1" zoomScale="70" zoomScaleNormal="70" workbookViewId="0">
      <selection activeCell="H4" sqref="H4"/>
    </sheetView>
  </sheetViews>
  <sheetFormatPr defaultRowHeight="14.5" x14ac:dyDescent="0.35"/>
  <cols>
    <col min="1" max="1" width="2.1796875" style="3" customWidth="1"/>
    <col min="2" max="2" width="5.08984375" style="1" customWidth="1"/>
    <col min="3" max="3" width="23" style="3" customWidth="1"/>
    <col min="4" max="4" width="14.6328125" style="3" customWidth="1"/>
    <col min="5" max="5" width="16.1796875" style="3" bestFit="1" customWidth="1"/>
    <col min="6" max="6" width="10.81640625" style="3" customWidth="1"/>
    <col min="7" max="7" width="14.90625" style="3" customWidth="1"/>
    <col min="8" max="8" width="14.81640625" style="3" customWidth="1"/>
    <col min="9" max="9" width="14.7265625" style="3" bestFit="1" customWidth="1"/>
    <col min="10" max="11" width="14" style="3" customWidth="1"/>
    <col min="12" max="12" width="15.90625" style="3" bestFit="1" customWidth="1"/>
    <col min="13" max="13" width="15.453125" style="3" bestFit="1" customWidth="1"/>
    <col min="14" max="14" width="15.81640625" style="3" bestFit="1" customWidth="1"/>
    <col min="15" max="15" width="15.7265625" style="3" bestFit="1" customWidth="1"/>
    <col min="16" max="16" width="13.54296875" style="3" bestFit="1" customWidth="1"/>
    <col min="17" max="16384" width="8.7265625" style="3"/>
  </cols>
  <sheetData>
    <row r="1" spans="2:16" x14ac:dyDescent="0.35">
      <c r="C1" s="2"/>
    </row>
    <row r="2" spans="2:16" ht="43.5" x14ac:dyDescent="0.35">
      <c r="B2" s="4" t="s">
        <v>0</v>
      </c>
      <c r="C2" s="4"/>
      <c r="D2" s="5" t="s">
        <v>1</v>
      </c>
      <c r="E2" s="6">
        <v>45324</v>
      </c>
      <c r="F2" s="7" t="s">
        <v>2</v>
      </c>
      <c r="G2" s="8">
        <v>45353</v>
      </c>
    </row>
    <row r="3" spans="2:16" x14ac:dyDescent="0.35">
      <c r="C3" s="2"/>
    </row>
    <row r="4" spans="2:16" x14ac:dyDescent="0.35">
      <c r="D4" s="9" t="s">
        <v>3</v>
      </c>
    </row>
    <row r="5" spans="2:16" x14ac:dyDescent="0.35">
      <c r="P5" s="3" t="s">
        <v>4</v>
      </c>
    </row>
    <row r="6" spans="2:16" s="2" customFormat="1" ht="29" customHeight="1" x14ac:dyDescent="0.35">
      <c r="B6" s="10" t="s">
        <v>5</v>
      </c>
      <c r="C6" s="11" t="s">
        <v>6</v>
      </c>
      <c r="D6" s="4" t="s">
        <v>7</v>
      </c>
      <c r="E6" s="12"/>
      <c r="F6" s="4" t="s">
        <v>8</v>
      </c>
      <c r="G6" s="13"/>
      <c r="H6" s="13"/>
      <c r="I6" s="13"/>
      <c r="J6" s="13"/>
      <c r="K6" s="12"/>
      <c r="L6" s="14" t="s">
        <v>9</v>
      </c>
      <c r="M6" s="14" t="s">
        <v>10</v>
      </c>
      <c r="N6" s="15" t="s">
        <v>11</v>
      </c>
      <c r="O6" s="15" t="s">
        <v>12</v>
      </c>
      <c r="P6" s="16" t="s">
        <v>13</v>
      </c>
    </row>
    <row r="7" spans="2:16" s="2" customFormat="1" ht="43.5" x14ac:dyDescent="0.35">
      <c r="B7" s="10"/>
      <c r="C7" s="11"/>
      <c r="D7" s="17" t="s">
        <v>14</v>
      </c>
      <c r="E7" s="17" t="s">
        <v>15</v>
      </c>
      <c r="F7" s="18" t="s">
        <v>16</v>
      </c>
      <c r="G7" s="11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9"/>
      <c r="M7" s="19"/>
      <c r="N7" s="20"/>
      <c r="O7" s="20"/>
      <c r="P7" s="21"/>
    </row>
    <row r="8" spans="2:16" x14ac:dyDescent="0.35">
      <c r="B8" s="22" cm="1">
        <f t="array" ref="B8:B16">_xlfn.SEQUENCE(9)</f>
        <v>1</v>
      </c>
      <c r="C8" s="23" t="s">
        <v>22</v>
      </c>
      <c r="D8" s="24">
        <v>45337</v>
      </c>
      <c r="E8" s="25">
        <f>'[1]Data Entry Form C'!$L$67</f>
        <v>633650000</v>
      </c>
      <c r="F8" s="26">
        <v>0</v>
      </c>
      <c r="G8" s="26" t="s">
        <v>23</v>
      </c>
      <c r="H8" s="26">
        <v>0</v>
      </c>
      <c r="I8" s="26">
        <v>0</v>
      </c>
      <c r="J8" s="26" t="s">
        <v>24</v>
      </c>
      <c r="K8" s="26"/>
      <c r="L8" s="26">
        <v>0</v>
      </c>
      <c r="M8" s="26">
        <v>0</v>
      </c>
      <c r="N8" s="26">
        <v>0</v>
      </c>
      <c r="O8" s="25">
        <f>E8-F8-L8-M8-N8</f>
        <v>633650000</v>
      </c>
      <c r="P8" s="26"/>
    </row>
    <row r="9" spans="2:16" ht="29" x14ac:dyDescent="0.35">
      <c r="B9" s="22">
        <v>2</v>
      </c>
      <c r="C9" s="23" t="s">
        <v>25</v>
      </c>
      <c r="D9" s="24">
        <v>45338</v>
      </c>
      <c r="E9" s="27">
        <f>'[1]Data Entry Form C'!$L$69</f>
        <v>3017940000</v>
      </c>
      <c r="F9" s="26">
        <v>0</v>
      </c>
      <c r="G9" s="26" t="s">
        <v>23</v>
      </c>
      <c r="H9" s="26">
        <v>0</v>
      </c>
      <c r="I9" s="26">
        <v>0</v>
      </c>
      <c r="J9" s="26" t="s">
        <v>24</v>
      </c>
      <c r="K9" s="26"/>
      <c r="L9" s="26">
        <v>0</v>
      </c>
      <c r="M9" s="26">
        <v>0</v>
      </c>
      <c r="N9" s="26">
        <v>0</v>
      </c>
      <c r="O9" s="25">
        <f>E9-F9-L9-M9-N9</f>
        <v>3017940000</v>
      </c>
      <c r="P9" s="26"/>
    </row>
    <row r="10" spans="2:16" ht="29" x14ac:dyDescent="0.35">
      <c r="B10" s="22">
        <v>3</v>
      </c>
      <c r="C10" s="23" t="s">
        <v>26</v>
      </c>
      <c r="D10" s="24">
        <v>45338</v>
      </c>
      <c r="E10" s="27">
        <f>'[1]Data Entry Form C'!$L$70</f>
        <v>4900000</v>
      </c>
      <c r="F10" s="26">
        <v>0</v>
      </c>
      <c r="G10" s="26" t="s">
        <v>23</v>
      </c>
      <c r="H10" s="26">
        <v>0</v>
      </c>
      <c r="I10" s="26">
        <v>0</v>
      </c>
      <c r="J10" s="26" t="s">
        <v>24</v>
      </c>
      <c r="K10" s="26"/>
      <c r="L10" s="26">
        <v>0</v>
      </c>
      <c r="M10" s="26">
        <v>0</v>
      </c>
      <c r="N10" s="26">
        <v>0</v>
      </c>
      <c r="O10" s="25">
        <f>E10-F10-L10-M10-N10</f>
        <v>4900000</v>
      </c>
      <c r="P10" s="26"/>
    </row>
    <row r="11" spans="2:16" ht="29" x14ac:dyDescent="0.35">
      <c r="B11" s="22">
        <v>4</v>
      </c>
      <c r="C11" s="23" t="s">
        <v>27</v>
      </c>
      <c r="D11" s="24">
        <v>45338</v>
      </c>
      <c r="E11" s="27">
        <f>'[1]Data Entry Form C'!$L$71</f>
        <v>7883000</v>
      </c>
      <c r="F11" s="26">
        <v>0</v>
      </c>
      <c r="G11" s="26" t="s">
        <v>23</v>
      </c>
      <c r="H11" s="26">
        <v>0</v>
      </c>
      <c r="I11" s="26">
        <v>0</v>
      </c>
      <c r="J11" s="26" t="s">
        <v>24</v>
      </c>
      <c r="K11" s="26"/>
      <c r="L11" s="26">
        <v>0</v>
      </c>
      <c r="M11" s="26">
        <v>0</v>
      </c>
      <c r="N11" s="26">
        <v>0</v>
      </c>
      <c r="O11" s="25">
        <f t="shared" ref="O11:O16" si="0">E11-F11-L11-M11-N11</f>
        <v>7883000</v>
      </c>
      <c r="P11" s="26"/>
    </row>
    <row r="12" spans="2:16" x14ac:dyDescent="0.35">
      <c r="B12" s="22">
        <v>5</v>
      </c>
      <c r="C12" s="26" t="s">
        <v>28</v>
      </c>
      <c r="D12" s="24">
        <v>45338</v>
      </c>
      <c r="E12" s="27">
        <f>'[1]Data Entry Form C'!$L$72</f>
        <v>442500000</v>
      </c>
      <c r="F12" s="26">
        <v>0</v>
      </c>
      <c r="G12" s="26" t="s">
        <v>23</v>
      </c>
      <c r="H12" s="26">
        <v>0</v>
      </c>
      <c r="I12" s="26">
        <v>0</v>
      </c>
      <c r="J12" s="26" t="s">
        <v>24</v>
      </c>
      <c r="K12" s="26"/>
      <c r="L12" s="26">
        <v>0</v>
      </c>
      <c r="M12" s="26">
        <v>0</v>
      </c>
      <c r="N12" s="26">
        <v>0</v>
      </c>
      <c r="O12" s="25">
        <f t="shared" si="0"/>
        <v>442500000</v>
      </c>
      <c r="P12" s="26"/>
    </row>
    <row r="13" spans="2:16" ht="30" customHeight="1" x14ac:dyDescent="0.35">
      <c r="B13" s="22">
        <v>6</v>
      </c>
      <c r="C13" s="23" t="s">
        <v>29</v>
      </c>
      <c r="D13" s="24">
        <v>45338</v>
      </c>
      <c r="E13" s="27">
        <f>'[1]Data Entry Form C'!$L$73</f>
        <v>45100000</v>
      </c>
      <c r="F13" s="26">
        <v>0</v>
      </c>
      <c r="G13" s="26" t="s">
        <v>23</v>
      </c>
      <c r="H13" s="26">
        <v>0</v>
      </c>
      <c r="I13" s="26">
        <v>0</v>
      </c>
      <c r="J13" s="26" t="s">
        <v>24</v>
      </c>
      <c r="K13" s="26"/>
      <c r="L13" s="26">
        <v>0</v>
      </c>
      <c r="M13" s="26">
        <v>0</v>
      </c>
      <c r="N13" s="26">
        <v>0</v>
      </c>
      <c r="O13" s="25">
        <f t="shared" si="0"/>
        <v>45100000</v>
      </c>
      <c r="P13" s="26"/>
    </row>
    <row r="14" spans="2:16" ht="15.5" customHeight="1" x14ac:dyDescent="0.35">
      <c r="B14" s="22">
        <v>7</v>
      </c>
      <c r="C14" s="23" t="s">
        <v>30</v>
      </c>
      <c r="D14" s="24">
        <v>45338</v>
      </c>
      <c r="E14" s="27">
        <f>'[1]Data Entry Form C'!$L$74</f>
        <v>15000000</v>
      </c>
      <c r="F14" s="26">
        <v>0</v>
      </c>
      <c r="G14" s="26" t="s">
        <v>23</v>
      </c>
      <c r="H14" s="26">
        <v>0</v>
      </c>
      <c r="I14" s="26">
        <v>0</v>
      </c>
      <c r="J14" s="26" t="s">
        <v>24</v>
      </c>
      <c r="K14" s="26"/>
      <c r="L14" s="26">
        <v>0</v>
      </c>
      <c r="M14" s="26">
        <v>0</v>
      </c>
      <c r="N14" s="26">
        <v>0</v>
      </c>
      <c r="O14" s="25">
        <f t="shared" si="0"/>
        <v>15000000</v>
      </c>
      <c r="P14" s="26"/>
    </row>
    <row r="15" spans="2:16" ht="29" x14ac:dyDescent="0.35">
      <c r="B15" s="22">
        <v>8</v>
      </c>
      <c r="C15" s="23" t="s">
        <v>31</v>
      </c>
      <c r="D15" s="24">
        <v>45338</v>
      </c>
      <c r="E15" s="27">
        <f>'[1]Data Entry Form C'!$L$75</f>
        <v>14645000</v>
      </c>
      <c r="F15" s="26">
        <v>0</v>
      </c>
      <c r="G15" s="26" t="s">
        <v>23</v>
      </c>
      <c r="H15" s="26">
        <v>0</v>
      </c>
      <c r="I15" s="26">
        <v>0</v>
      </c>
      <c r="J15" s="26" t="s">
        <v>24</v>
      </c>
      <c r="K15" s="26"/>
      <c r="L15" s="26">
        <v>0</v>
      </c>
      <c r="M15" s="26">
        <v>0</v>
      </c>
      <c r="N15" s="26">
        <v>0</v>
      </c>
      <c r="O15" s="25">
        <f t="shared" si="0"/>
        <v>14645000</v>
      </c>
      <c r="P15" s="26"/>
    </row>
    <row r="16" spans="2:16" x14ac:dyDescent="0.35">
      <c r="B16" s="22">
        <v>9</v>
      </c>
      <c r="C16" s="23" t="s">
        <v>32</v>
      </c>
      <c r="D16" s="24">
        <v>45338</v>
      </c>
      <c r="E16" s="27">
        <f>'[1]Data Entry Form C'!$L$68</f>
        <v>99865318</v>
      </c>
      <c r="F16" s="26">
        <v>0</v>
      </c>
      <c r="G16" s="26" t="s">
        <v>23</v>
      </c>
      <c r="H16" s="26">
        <v>0</v>
      </c>
      <c r="I16" s="26">
        <v>0</v>
      </c>
      <c r="J16" s="26" t="s">
        <v>33</v>
      </c>
      <c r="K16" s="26"/>
      <c r="L16" s="26">
        <v>0</v>
      </c>
      <c r="M16" s="26">
        <v>0</v>
      </c>
      <c r="N16" s="26">
        <v>0</v>
      </c>
      <c r="O16" s="25">
        <f t="shared" si="0"/>
        <v>99865318</v>
      </c>
      <c r="P16" s="26"/>
    </row>
    <row r="17" spans="2:16" x14ac:dyDescent="0.35">
      <c r="B17" s="22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x14ac:dyDescent="0.35">
      <c r="B18" s="22"/>
      <c r="C18" s="18"/>
      <c r="D18" s="26"/>
      <c r="E18" s="25">
        <f>SUM(E8:E16)</f>
        <v>4281483318</v>
      </c>
      <c r="F18" s="25">
        <f t="shared" ref="F18:O18" si="1">SUM(F8:F16)</f>
        <v>0</v>
      </c>
      <c r="G18" s="25"/>
      <c r="H18" s="25">
        <f t="shared" si="1"/>
        <v>0</v>
      </c>
      <c r="I18" s="25">
        <f t="shared" si="1"/>
        <v>0</v>
      </c>
      <c r="J18" s="25"/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4281483318</v>
      </c>
      <c r="P18" s="26"/>
    </row>
    <row r="20" spans="2:16" x14ac:dyDescent="0.35">
      <c r="B20" s="28" t="s">
        <v>34</v>
      </c>
    </row>
    <row r="21" spans="2:16" x14ac:dyDescent="0.35">
      <c r="B21" s="29">
        <v>1</v>
      </c>
      <c r="C21" s="3" t="s">
        <v>35</v>
      </c>
    </row>
  </sheetData>
  <mergeCells count="8">
    <mergeCell ref="O6:O7"/>
    <mergeCell ref="P6:P7"/>
    <mergeCell ref="B2:C2"/>
    <mergeCell ref="D6:E6"/>
    <mergeCell ref="F6:K6"/>
    <mergeCell ref="L6:L7"/>
    <mergeCell ref="M6:M7"/>
    <mergeCell ref="N6:N7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2024-03-14T06:06:16Z</dcterms:created>
  <dcterms:modified xsi:type="dcterms:W3CDTF">2024-03-14T06:06:27Z</dcterms:modified>
</cp:coreProperties>
</file>